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715" windowHeight="1413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42" i="1"/>
  <c r="F36"/>
  <c r="G36" s="1"/>
  <c r="D43"/>
  <c r="F43" s="1"/>
  <c r="G43" s="1"/>
  <c r="D42"/>
  <c r="D37"/>
  <c r="F37" s="1"/>
  <c r="G37" s="1"/>
  <c r="D29"/>
  <c r="F29" s="1"/>
  <c r="G29" s="1"/>
  <c r="D28"/>
  <c r="F28" s="1"/>
  <c r="G28" s="1"/>
  <c r="D23"/>
  <c r="F23" s="1"/>
  <c r="G23" s="1"/>
  <c r="F22"/>
  <c r="G22" s="1"/>
  <c r="G15"/>
  <c r="F15"/>
  <c r="F14"/>
  <c r="G14" s="1"/>
  <c r="D5"/>
  <c r="F8"/>
  <c r="F9"/>
  <c r="G9" s="1"/>
  <c r="F16" l="1"/>
  <c r="G16" s="1"/>
  <c r="F10"/>
  <c r="G8"/>
  <c r="F38"/>
  <c r="G38" s="1"/>
  <c r="F44"/>
  <c r="G42"/>
  <c r="F24"/>
  <c r="G24" s="1"/>
  <c r="F30"/>
  <c r="G30" s="1"/>
  <c r="F18" l="1"/>
  <c r="G10"/>
  <c r="G18" s="1"/>
  <c r="G44"/>
  <c r="G46" s="1"/>
  <c r="F46"/>
  <c r="G32"/>
  <c r="F32"/>
</calcChain>
</file>

<file path=xl/sharedStrings.xml><?xml version="1.0" encoding="utf-8"?>
<sst xmlns="http://schemas.openxmlformats.org/spreadsheetml/2006/main" count="66" uniqueCount="23">
  <si>
    <t>Wärme</t>
  </si>
  <si>
    <t>Verbrauchspreis</t>
  </si>
  <si>
    <t>Grundpreis</t>
  </si>
  <si>
    <t>Strom</t>
  </si>
  <si>
    <t>BHKW</t>
  </si>
  <si>
    <t>Netz</t>
  </si>
  <si>
    <t>x 12 Monate</t>
  </si>
  <si>
    <t>Verbrauch:</t>
  </si>
  <si>
    <t>Wärme (je Jahr)</t>
  </si>
  <si>
    <t>kWh</t>
  </si>
  <si>
    <t>BHKW-Strom (je Jahr)</t>
  </si>
  <si>
    <t>x 390685</t>
  </si>
  <si>
    <t>Strom gesamt (je Jahr)</t>
  </si>
  <si>
    <t>Netz-Strom</t>
  </si>
  <si>
    <t>je Jahr Netto</t>
  </si>
  <si>
    <t>je Jahr Brutto</t>
  </si>
  <si>
    <t>Summe</t>
  </si>
  <si>
    <t>x 42345</t>
  </si>
  <si>
    <t>x 57141</t>
  </si>
  <si>
    <t>Summe gesamt</t>
  </si>
  <si>
    <t>Enso</t>
  </si>
  <si>
    <t>Drewag</t>
  </si>
  <si>
    <t>GSW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</si>
</sst>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00\ &quot;€&quot;_-;\-* #,##0.0000\ &quot;€&quot;_-;_-* &quot;-&quot;??\ &quot;€&quot;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0" fillId="0" borderId="1" xfId="0" applyBorder="1"/>
    <xf numFmtId="165" fontId="0" fillId="0" borderId="1" xfId="1" applyNumberFormat="1" applyFont="1" applyBorder="1"/>
    <xf numFmtId="44" fontId="0" fillId="0" borderId="1" xfId="0" applyNumberFormat="1" applyBorder="1"/>
    <xf numFmtId="44" fontId="0" fillId="0" borderId="1" xfId="1" applyFont="1" applyBorder="1"/>
    <xf numFmtId="164" fontId="0" fillId="0" borderId="1" xfId="0" applyNumberFormat="1" applyBorder="1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6"/>
  <sheetViews>
    <sheetView tabSelected="1" view="pageLayout" topLeftCell="A28" zoomScaleNormal="100" workbookViewId="0">
      <selection activeCell="H46" sqref="H46"/>
    </sheetView>
  </sheetViews>
  <sheetFormatPr baseColWidth="10" defaultRowHeight="15"/>
  <cols>
    <col min="2" max="2" width="15.42578125" bestFit="1" customWidth="1"/>
    <col min="3" max="3" width="20.85546875" bestFit="1" customWidth="1"/>
    <col min="5" max="5" width="12" bestFit="1" customWidth="1"/>
    <col min="6" max="6" width="12.28515625" bestFit="1" customWidth="1"/>
    <col min="7" max="7" width="12.7109375" bestFit="1" customWidth="1"/>
  </cols>
  <sheetData>
    <row r="2" spans="1:11">
      <c r="B2" t="s">
        <v>7</v>
      </c>
      <c r="C2" t="s">
        <v>8</v>
      </c>
      <c r="D2">
        <v>390685</v>
      </c>
      <c r="E2" t="s">
        <v>9</v>
      </c>
    </row>
    <row r="3" spans="1:11">
      <c r="C3" t="s">
        <v>12</v>
      </c>
      <c r="D3">
        <v>99486</v>
      </c>
      <c r="E3" t="s">
        <v>9</v>
      </c>
    </row>
    <row r="4" spans="1:11">
      <c r="C4" t="s">
        <v>10</v>
      </c>
      <c r="D4">
        <v>42345</v>
      </c>
      <c r="E4" t="s">
        <v>9</v>
      </c>
    </row>
    <row r="5" spans="1:11">
      <c r="C5" t="s">
        <v>13</v>
      </c>
      <c r="D5">
        <f>D3-D4</f>
        <v>57141</v>
      </c>
      <c r="E5" t="s">
        <v>9</v>
      </c>
    </row>
    <row r="6" spans="1:11">
      <c r="B6" s="8"/>
      <c r="C6" s="8"/>
      <c r="D6" s="8"/>
      <c r="E6" s="8"/>
      <c r="F6" s="9" t="s">
        <v>14</v>
      </c>
      <c r="G6" s="9" t="s">
        <v>15</v>
      </c>
      <c r="K6" s="1"/>
    </row>
    <row r="7" spans="1:11">
      <c r="A7" s="7" t="s">
        <v>20</v>
      </c>
      <c r="B7" s="2" t="s">
        <v>0</v>
      </c>
      <c r="C7" s="2"/>
      <c r="D7" s="2"/>
      <c r="E7" s="2"/>
      <c r="F7" s="2"/>
      <c r="G7" s="2"/>
      <c r="H7" s="7" t="s">
        <v>20</v>
      </c>
    </row>
    <row r="8" spans="1:11">
      <c r="B8" s="2"/>
      <c r="C8" s="2" t="s">
        <v>1</v>
      </c>
      <c r="D8" s="3">
        <v>4.65E-2</v>
      </c>
      <c r="E8" s="2" t="s">
        <v>11</v>
      </c>
      <c r="F8" s="4">
        <f>D8*D2</f>
        <v>18166.852500000001</v>
      </c>
      <c r="G8" s="4">
        <f>F8*1.19</f>
        <v>21618.554475000001</v>
      </c>
    </row>
    <row r="9" spans="1:11">
      <c r="B9" s="2"/>
      <c r="C9" s="2" t="s">
        <v>2</v>
      </c>
      <c r="D9" s="5">
        <v>831</v>
      </c>
      <c r="E9" s="2" t="s">
        <v>6</v>
      </c>
      <c r="F9" s="4">
        <f>12*D9</f>
        <v>9972</v>
      </c>
      <c r="G9" s="4">
        <f t="shared" ref="G9:G10" si="0">F9*1.19</f>
        <v>11866.68</v>
      </c>
    </row>
    <row r="10" spans="1:11">
      <c r="B10" s="2"/>
      <c r="C10" s="2" t="s">
        <v>16</v>
      </c>
      <c r="D10" s="2"/>
      <c r="E10" s="2"/>
      <c r="F10" s="4">
        <f>SUM(F8:F9)</f>
        <v>28138.852500000001</v>
      </c>
      <c r="G10" s="4">
        <f t="shared" si="0"/>
        <v>33485.234474999997</v>
      </c>
    </row>
    <row r="11" spans="1:11">
      <c r="B11" s="2"/>
      <c r="C11" s="2"/>
      <c r="D11" s="2"/>
      <c r="E11" s="2"/>
      <c r="F11" s="4"/>
      <c r="G11" s="2"/>
    </row>
    <row r="12" spans="1:11">
      <c r="B12" s="2"/>
      <c r="C12" s="2"/>
      <c r="D12" s="2"/>
      <c r="E12" s="2"/>
      <c r="F12" s="2"/>
      <c r="G12" s="2"/>
    </row>
    <row r="13" spans="1:11">
      <c r="B13" s="2" t="s">
        <v>3</v>
      </c>
      <c r="C13" s="2"/>
      <c r="D13" s="2"/>
      <c r="E13" s="2"/>
      <c r="F13" s="2"/>
      <c r="G13" s="2"/>
    </row>
    <row r="14" spans="1:11">
      <c r="B14" s="2"/>
      <c r="C14" s="2" t="s">
        <v>4</v>
      </c>
      <c r="D14" s="3">
        <v>0.1595</v>
      </c>
      <c r="E14" s="2" t="s">
        <v>17</v>
      </c>
      <c r="F14" s="5">
        <f>D4*D14</f>
        <v>6754.0275000000001</v>
      </c>
      <c r="G14" s="4">
        <f>F14*1.19</f>
        <v>8037.2927250000002</v>
      </c>
    </row>
    <row r="15" spans="1:11">
      <c r="B15" s="2"/>
      <c r="C15" s="2" t="s">
        <v>5</v>
      </c>
      <c r="D15" s="3">
        <v>0.1895</v>
      </c>
      <c r="E15" s="2" t="s">
        <v>18</v>
      </c>
      <c r="F15" s="5">
        <f>D5*D15</f>
        <v>10828.219499999999</v>
      </c>
      <c r="G15" s="4">
        <f>F15*1.19</f>
        <v>12885.581204999999</v>
      </c>
    </row>
    <row r="16" spans="1:11">
      <c r="B16" s="2"/>
      <c r="C16" s="2" t="s">
        <v>16</v>
      </c>
      <c r="D16" s="2"/>
      <c r="E16" s="2"/>
      <c r="F16" s="4">
        <f>SUM(F14:F15)</f>
        <v>17582.246999999999</v>
      </c>
      <c r="G16" s="4">
        <f t="shared" ref="G16" si="1">F16*1.19</f>
        <v>20922.873929999998</v>
      </c>
    </row>
    <row r="17" spans="1:11">
      <c r="B17" s="2"/>
      <c r="C17" s="2"/>
      <c r="D17" s="2"/>
      <c r="E17" s="2"/>
      <c r="F17" s="2"/>
      <c r="G17" s="2"/>
    </row>
    <row r="18" spans="1:11">
      <c r="A18" s="7" t="s">
        <v>20</v>
      </c>
      <c r="B18" s="2"/>
      <c r="C18" s="2" t="s">
        <v>19</v>
      </c>
      <c r="D18" s="2"/>
      <c r="E18" s="2"/>
      <c r="F18" s="6">
        <f>F16+F10</f>
        <v>45721.099499999997</v>
      </c>
      <c r="G18" s="6">
        <f>G16+G10</f>
        <v>54408.108404999992</v>
      </c>
      <c r="H18" s="7" t="s">
        <v>20</v>
      </c>
    </row>
    <row r="20" spans="1:11">
      <c r="F20" s="9" t="s">
        <v>14</v>
      </c>
      <c r="G20" s="9" t="s">
        <v>15</v>
      </c>
    </row>
    <row r="21" spans="1:11">
      <c r="A21" s="7" t="s">
        <v>21</v>
      </c>
      <c r="B21" s="2" t="s">
        <v>0</v>
      </c>
      <c r="C21" s="2"/>
      <c r="D21" s="2"/>
      <c r="E21" s="2"/>
      <c r="F21" s="2"/>
      <c r="G21" s="2"/>
      <c r="H21" s="7" t="s">
        <v>21</v>
      </c>
    </row>
    <row r="22" spans="1:11">
      <c r="B22" s="2"/>
      <c r="C22" s="2" t="s">
        <v>1</v>
      </c>
      <c r="D22" s="3">
        <v>4.9000000000000002E-2</v>
      </c>
      <c r="E22" s="2" t="s">
        <v>11</v>
      </c>
      <c r="F22" s="4">
        <f>D22*D2</f>
        <v>19143.565000000002</v>
      </c>
      <c r="G22" s="4">
        <f>F22*1.19</f>
        <v>22780.842350000003</v>
      </c>
    </row>
    <row r="23" spans="1:11">
      <c r="B23" s="2"/>
      <c r="C23" s="2" t="s">
        <v>2</v>
      </c>
      <c r="D23" s="5">
        <f>(I23+J23+K23)/12</f>
        <v>929.24666666666656</v>
      </c>
      <c r="E23" s="2" t="s">
        <v>6</v>
      </c>
      <c r="F23" s="4">
        <f>12*D23</f>
        <v>11150.96</v>
      </c>
      <c r="G23" s="4">
        <f t="shared" ref="G23:G24" si="2">F23*1.19</f>
        <v>13269.642399999999</v>
      </c>
      <c r="I23">
        <v>3514.98</v>
      </c>
      <c r="J23">
        <v>7439.66</v>
      </c>
      <c r="K23">
        <v>196.32</v>
      </c>
    </row>
    <row r="24" spans="1:11">
      <c r="B24" s="2"/>
      <c r="C24" s="2" t="s">
        <v>16</v>
      </c>
      <c r="D24" s="2"/>
      <c r="E24" s="2"/>
      <c r="F24" s="4">
        <f>SUM(F22:F23)</f>
        <v>30294.525000000001</v>
      </c>
      <c r="G24" s="4">
        <f t="shared" si="2"/>
        <v>36050.484750000003</v>
      </c>
    </row>
    <row r="25" spans="1:11">
      <c r="B25" s="2"/>
      <c r="C25" s="2"/>
      <c r="D25" s="2"/>
      <c r="E25" s="2"/>
      <c r="F25" s="4"/>
      <c r="G25" s="2"/>
    </row>
    <row r="26" spans="1:11">
      <c r="B26" s="2"/>
      <c r="C26" s="2"/>
      <c r="D26" s="2"/>
      <c r="E26" s="2"/>
      <c r="F26" s="2"/>
      <c r="G26" s="2"/>
    </row>
    <row r="27" spans="1:11">
      <c r="B27" s="2" t="s">
        <v>3</v>
      </c>
      <c r="C27" s="2"/>
      <c r="D27" s="2"/>
      <c r="E27" s="2"/>
      <c r="F27" s="2"/>
      <c r="G27" s="2"/>
    </row>
    <row r="28" spans="1:11">
      <c r="B28" s="2"/>
      <c r="C28" s="2" t="s">
        <v>4</v>
      </c>
      <c r="D28" s="3">
        <f>(I28-J28)/100</f>
        <v>0.17019999999999999</v>
      </c>
      <c r="E28" s="2" t="s">
        <v>17</v>
      </c>
      <c r="F28" s="5">
        <f>D4*D28</f>
        <v>7207.1189999999997</v>
      </c>
      <c r="G28" s="4">
        <f>F28*1.19</f>
        <v>8576.4716099999987</v>
      </c>
      <c r="I28">
        <v>21.52</v>
      </c>
      <c r="J28">
        <v>4.5</v>
      </c>
    </row>
    <row r="29" spans="1:11">
      <c r="B29" s="2"/>
      <c r="C29" s="2" t="s">
        <v>5</v>
      </c>
      <c r="D29" s="3">
        <f>D28</f>
        <v>0.17019999999999999</v>
      </c>
      <c r="E29" s="2" t="s">
        <v>18</v>
      </c>
      <c r="F29" s="5">
        <f>D5*D29</f>
        <v>9725.3981999999996</v>
      </c>
      <c r="G29" s="4">
        <f>F29*1.19</f>
        <v>11573.223857999999</v>
      </c>
    </row>
    <row r="30" spans="1:11">
      <c r="B30" s="2"/>
      <c r="C30" s="2" t="s">
        <v>16</v>
      </c>
      <c r="D30" s="2"/>
      <c r="E30" s="2"/>
      <c r="F30" s="4">
        <f>SUM(F28:F29)</f>
        <v>16932.517199999998</v>
      </c>
      <c r="G30" s="4">
        <f t="shared" ref="G30" si="3">F30*1.19</f>
        <v>20149.695467999998</v>
      </c>
    </row>
    <row r="31" spans="1:11">
      <c r="B31" s="2"/>
      <c r="C31" s="2"/>
      <c r="D31" s="2"/>
      <c r="E31" s="2"/>
      <c r="F31" s="2"/>
      <c r="G31" s="2"/>
    </row>
    <row r="32" spans="1:11">
      <c r="A32" s="7" t="s">
        <v>21</v>
      </c>
      <c r="B32" s="2"/>
      <c r="C32" s="2" t="s">
        <v>19</v>
      </c>
      <c r="D32" s="2"/>
      <c r="E32" s="2"/>
      <c r="F32" s="6">
        <f>F30+F24</f>
        <v>47227.042199999996</v>
      </c>
      <c r="G32" s="6">
        <f>G30+G24</f>
        <v>56200.180218000001</v>
      </c>
      <c r="H32" s="7" t="s">
        <v>21</v>
      </c>
    </row>
    <row r="34" spans="1:9">
      <c r="A34" s="7"/>
      <c r="F34" s="9" t="s">
        <v>14</v>
      </c>
      <c r="G34" s="9" t="s">
        <v>15</v>
      </c>
    </row>
    <row r="35" spans="1:9">
      <c r="A35" s="7" t="s">
        <v>22</v>
      </c>
      <c r="B35" s="2" t="s">
        <v>0</v>
      </c>
      <c r="C35" s="2"/>
      <c r="D35" s="2"/>
      <c r="E35" s="2"/>
      <c r="F35" s="2"/>
      <c r="G35" s="2"/>
      <c r="H35" s="7" t="s">
        <v>22</v>
      </c>
    </row>
    <row r="36" spans="1:9">
      <c r="B36" s="2"/>
      <c r="C36" s="2" t="s">
        <v>1</v>
      </c>
      <c r="D36" s="3">
        <v>4.8000000000000001E-2</v>
      </c>
      <c r="E36" s="2" t="s">
        <v>11</v>
      </c>
      <c r="F36" s="4">
        <f>D36*D2</f>
        <v>18752.88</v>
      </c>
      <c r="G36" s="4">
        <f>F36*1.19</f>
        <v>22315.927200000002</v>
      </c>
    </row>
    <row r="37" spans="1:9">
      <c r="B37" s="2"/>
      <c r="C37" s="2" t="s">
        <v>2</v>
      </c>
      <c r="D37" s="5">
        <f>(I37+J37+K37)/12</f>
        <v>916.66666666666663</v>
      </c>
      <c r="E37" s="2" t="s">
        <v>6</v>
      </c>
      <c r="F37" s="4">
        <f>12*D37</f>
        <v>11000</v>
      </c>
      <c r="G37" s="4">
        <f t="shared" ref="G37:G38" si="4">F37*1.19</f>
        <v>13090</v>
      </c>
      <c r="I37">
        <v>11000</v>
      </c>
    </row>
    <row r="38" spans="1:9">
      <c r="B38" s="2"/>
      <c r="C38" s="2" t="s">
        <v>16</v>
      </c>
      <c r="D38" s="2"/>
      <c r="E38" s="2"/>
      <c r="F38" s="4">
        <f>SUM(F36:F37)</f>
        <v>29752.880000000001</v>
      </c>
      <c r="G38" s="4">
        <f t="shared" si="4"/>
        <v>35405.927199999998</v>
      </c>
    </row>
    <row r="39" spans="1:9">
      <c r="B39" s="2"/>
      <c r="C39" s="2"/>
      <c r="D39" s="2"/>
      <c r="E39" s="2"/>
      <c r="F39" s="4"/>
      <c r="G39" s="2"/>
    </row>
    <row r="40" spans="1:9">
      <c r="B40" s="2"/>
      <c r="C40" s="2"/>
      <c r="D40" s="2"/>
      <c r="E40" s="2"/>
      <c r="F40" s="2"/>
      <c r="G40" s="2"/>
    </row>
    <row r="41" spans="1:9">
      <c r="B41" s="2" t="s">
        <v>3</v>
      </c>
      <c r="C41" s="2"/>
      <c r="D41" s="2"/>
      <c r="E41" s="2"/>
      <c r="F41" s="2"/>
      <c r="G41" s="2"/>
    </row>
    <row r="42" spans="1:9">
      <c r="B42" s="2"/>
      <c r="C42" s="2" t="s">
        <v>4</v>
      </c>
      <c r="D42" s="3">
        <f>(I42-J42)/100</f>
        <v>0.17</v>
      </c>
      <c r="E42" s="2" t="s">
        <v>17</v>
      </c>
      <c r="F42" s="5">
        <f>D4*D42</f>
        <v>7198.6500000000005</v>
      </c>
      <c r="G42" s="4">
        <f>F42*1.19</f>
        <v>8566.3935000000001</v>
      </c>
      <c r="I42">
        <v>17</v>
      </c>
    </row>
    <row r="43" spans="1:9">
      <c r="B43" s="2"/>
      <c r="C43" s="2" t="s">
        <v>5</v>
      </c>
      <c r="D43" s="3">
        <f>D42</f>
        <v>0.17</v>
      </c>
      <c r="E43" s="2" t="s">
        <v>18</v>
      </c>
      <c r="F43" s="5">
        <f>D5*D43</f>
        <v>9713.9700000000012</v>
      </c>
      <c r="G43" s="4">
        <f>F43*1.19</f>
        <v>11559.624300000001</v>
      </c>
    </row>
    <row r="44" spans="1:9">
      <c r="B44" s="2"/>
      <c r="C44" s="2" t="s">
        <v>16</v>
      </c>
      <c r="D44" s="2"/>
      <c r="E44" s="2"/>
      <c r="F44" s="4">
        <f>SUM(F42:F43)</f>
        <v>16912.620000000003</v>
      </c>
      <c r="G44" s="4">
        <f t="shared" ref="G44" si="5">F44*1.19</f>
        <v>20126.017800000001</v>
      </c>
    </row>
    <row r="45" spans="1:9">
      <c r="B45" s="2"/>
      <c r="C45" s="2"/>
      <c r="D45" s="2"/>
      <c r="E45" s="2"/>
      <c r="F45" s="2"/>
      <c r="G45" s="2"/>
    </row>
    <row r="46" spans="1:9">
      <c r="A46" s="7" t="s">
        <v>22</v>
      </c>
      <c r="B46" s="2"/>
      <c r="C46" s="2" t="s">
        <v>19</v>
      </c>
      <c r="D46" s="2"/>
      <c r="E46" s="2"/>
      <c r="F46" s="6">
        <f>F44+F38</f>
        <v>46665.5</v>
      </c>
      <c r="G46" s="6">
        <f>G44+G38</f>
        <v>55531.945</v>
      </c>
      <c r="H46" s="7" t="s">
        <v>22</v>
      </c>
    </row>
  </sheetData>
  <printOptions gridLines="1"/>
  <pageMargins left="0.7" right="0.7" top="0.78740157499999996" bottom="0.78740157499999996" header="0.3" footer="0.3"/>
  <pageSetup paperSize="9" orientation="landscape" r:id="rId1"/>
  <headerFooter>
    <oddHeader>&amp;CStand: 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Vati</dc:creator>
  <cp:lastModifiedBy>J. Frank</cp:lastModifiedBy>
  <cp:lastPrinted>2016-09-01T07:41:25Z</cp:lastPrinted>
  <dcterms:created xsi:type="dcterms:W3CDTF">2016-08-31T15:14:06Z</dcterms:created>
  <dcterms:modified xsi:type="dcterms:W3CDTF">2016-09-01T07:41:32Z</dcterms:modified>
</cp:coreProperties>
</file>